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05" windowWidth="15255" windowHeight="84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9" i="1"/>
  <c r="E18"/>
  <c r="D18"/>
  <c r="D17"/>
  <c r="E14"/>
  <c r="D14"/>
  <c r="E11"/>
  <c r="D11"/>
  <c r="F41" l="1"/>
  <c r="F10"/>
  <c r="F8"/>
  <c r="E6"/>
  <c r="D6"/>
  <c r="E5"/>
  <c r="D5"/>
  <c r="F5" l="1"/>
</calcChain>
</file>

<file path=xl/sharedStrings.xml><?xml version="1.0" encoding="utf-8"?>
<sst xmlns="http://schemas.openxmlformats.org/spreadsheetml/2006/main" count="154" uniqueCount="119">
  <si>
    <t>№ п/п</t>
  </si>
  <si>
    <t>Наименование услуги (работы)</t>
  </si>
  <si>
    <t>Ед. измер.</t>
  </si>
  <si>
    <t>Объм муниципальной услуги (работы) в соответствии с выданным муниципальным заданием на год</t>
  </si>
  <si>
    <t>отклонение ("+" перевыполнение, "-" невыполнение)</t>
  </si>
  <si>
    <t>Услуги в сфере образования</t>
  </si>
  <si>
    <t>Услуги в сфере культуры</t>
  </si>
  <si>
    <t>Услуги в сфере физической культуры и спорта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</si>
  <si>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</si>
  <si>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</si>
  <si>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</si>
  <si>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</si>
  <si>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</si>
  <si>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</si>
  <si>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</si>
  <si>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</si>
  <si>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</si>
  <si>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</si>
  <si>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</si>
  <si>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единиц</t>
  </si>
  <si>
    <t>3.2</t>
  </si>
  <si>
    <t>4.2</t>
  </si>
  <si>
    <t>4.3</t>
  </si>
  <si>
    <t>4.1</t>
  </si>
  <si>
    <t>в том числе</t>
  </si>
  <si>
    <t>кол-во</t>
  </si>
  <si>
    <t>Услуги в иных сферах</t>
  </si>
  <si>
    <t>2</t>
  </si>
  <si>
    <t>3</t>
  </si>
  <si>
    <t>4</t>
  </si>
  <si>
    <t>Обеспечение повседневной оперативной деятельности</t>
  </si>
  <si>
    <t>4.4</t>
  </si>
  <si>
    <t>человек</t>
  </si>
  <si>
    <t>Присмотр и уход за ребенком в дошкольном образовательном учреждении</t>
  </si>
  <si>
    <t>человек-день</t>
  </si>
  <si>
    <t>Реализация основной общеобразовательной программы дошкольного образования</t>
  </si>
  <si>
    <t>Реализация основной общеобразовательной программы начального общего образования</t>
  </si>
  <si>
    <t>Реализация основной общеобразовательной программы основного общего образования</t>
  </si>
  <si>
    <t>Реализация основной общеобразовательной программы среднего общего образования</t>
  </si>
  <si>
    <t>Реализация дополнительных общеразвивающих программ</t>
  </si>
  <si>
    <t>человек-час</t>
  </si>
  <si>
    <t>1.6</t>
  </si>
  <si>
    <t>1.7</t>
  </si>
  <si>
    <t>4.5</t>
  </si>
  <si>
    <t>Организация деятельности клубных формирований и формирований самодеятельного народного творчества</t>
  </si>
  <si>
    <t>Библиотечное, библиографическое и информационное обслуживание пользователей библиотеки</t>
  </si>
  <si>
    <t>Формирование, учет, изучение физического сохранения и безопасности фондов библиотек, включая оцифровку фондов</t>
  </si>
  <si>
    <t>Библиографическая обработка документов и создание каталогов</t>
  </si>
  <si>
    <t>2.6</t>
  </si>
  <si>
    <t>2.7</t>
  </si>
  <si>
    <t>Создание экспозиций (выставок) музеев, организация выездных выставок</t>
  </si>
  <si>
    <t>Формирование, учет, изучение, обеспечение физического сохранения и безопасности музейных предметов, музейных коллекций</t>
  </si>
  <si>
    <t>Спортивная подготовка по олимпийским видам спорта</t>
  </si>
  <si>
    <t>Спортивная подготовка по неолимпийским видам спорта</t>
  </si>
  <si>
    <t>3.3</t>
  </si>
  <si>
    <t>Проведение тестирования выполнения нормативов испытаний (тестов) комплекса ГТО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</si>
  <si>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добровольническую деятельность, а также на развитие гражданской активности молодежи и формирование здорового образа жизни</t>
  </si>
  <si>
    <t>Организация досуга детей, подростков и молодежи</t>
  </si>
  <si>
    <t>Мероприятия в сфере гражданской обороны и защиты от чрезвычайных ситуаций</t>
  </si>
  <si>
    <t>Мероприятия в сфере гражданской обороны</t>
  </si>
  <si>
    <t>Оповещение сил и средства муниципального звена территориальной подсистемы РСЧС</t>
  </si>
  <si>
    <t>Отработка документов, донесений о привлечении сил и средств по локализации и ликвидации ЧС</t>
  </si>
  <si>
    <t>Информирование населения о ЧС и их последствиях</t>
  </si>
  <si>
    <t>Организация и проведение культурно-массовых мероприятий</t>
  </si>
  <si>
    <t>человеко-час</t>
  </si>
  <si>
    <t>Показ кинофильмов</t>
  </si>
  <si>
    <t xml:space="preserve">Публичный показ музейных предметов, музейных коллекций </t>
  </si>
  <si>
    <t>4.6</t>
  </si>
  <si>
    <t>Организация деятельности специализированных профильных лагерей</t>
  </si>
  <si>
    <t>в том числе:</t>
  </si>
  <si>
    <t xml:space="preserve">Защита населения и территорий от чрезвычайных ситуаций природного и техногенного характера (за исключением обеспечения безопасности на водных объектах) </t>
  </si>
  <si>
    <t>4.6.1</t>
  </si>
  <si>
    <t>4.6.2</t>
  </si>
  <si>
    <t>4.6.3</t>
  </si>
  <si>
    <t>4.6.4</t>
  </si>
  <si>
    <t>4.7</t>
  </si>
  <si>
    <t>количество мероприятий</t>
  </si>
  <si>
    <t>количество общественных объединений</t>
  </si>
  <si>
    <t>Причина отклонения ("+", "-")*</t>
  </si>
  <si>
    <t>*допустимое возможное отклонение  5%</t>
  </si>
  <si>
    <t>2.8</t>
  </si>
  <si>
    <t>2.9</t>
  </si>
  <si>
    <t>1.8</t>
  </si>
  <si>
    <t>Реализация дополнительных общеразвивающих программ в школах искусств</t>
  </si>
  <si>
    <t>Информация о выполнении муниципального задания автономными и бюджетными учреждениями муниципального образования  "Город Воткинск" по перечню услуг и работ за 2023 год</t>
  </si>
  <si>
    <t>Фактическое выполнение муниципального задания за 2023 год</t>
  </si>
  <si>
    <t>Организация мероприятий, направленных на профилактику асоциального и деструктивного поведения подростков и молодежи, находящейся в социально-опасном положении</t>
  </si>
  <si>
    <t xml:space="preserve">Реализация дополнительных общеобразовательных предпрофессиональных программ </t>
  </si>
  <si>
    <t>-665</t>
  </si>
  <si>
    <t>-</t>
  </si>
  <si>
    <t>+976</t>
  </si>
  <si>
    <t>+2560</t>
  </si>
  <si>
    <t>+8187</t>
  </si>
  <si>
    <t>+6</t>
  </si>
  <si>
    <t>+10</t>
  </si>
  <si>
    <t>+4</t>
  </si>
  <si>
    <t>+19</t>
  </si>
  <si>
    <t>+1</t>
  </si>
  <si>
    <t>+2</t>
  </si>
  <si>
    <t>принято и обработано заявок,отклонение 0%</t>
  </si>
  <si>
    <t>-62</t>
  </si>
  <si>
    <t>отклонение 1,6%, увеличилось число обучающихся, за счет зачисления на вечернюю форму обучения</t>
  </si>
  <si>
    <t xml:space="preserve">отклонение 1,8%, уменьшение количества человеко-часов в связи с заболеванием ОРВИ </t>
  </si>
  <si>
    <t>отклонение 1,1% , отсев обучающихся и уменьшение посещаемости в связи с заболеванием ОРВИ</t>
  </si>
  <si>
    <t>отклонение 2,6%, в связи с приемом, отчислением, внутренним переводом обучающихся с программы на программу</t>
  </si>
  <si>
    <t>отклонение 0,7%, эффективное функционирование модельных библиотек, комплектование библиотечных фондов</t>
  </si>
  <si>
    <t>отклонение 1%, уменьшение числа зрителей</t>
  </si>
  <si>
    <t>отклонение 1,9%, увеличение отработанных документов</t>
  </si>
  <si>
    <t>отклонение 1%, обучение в учебно-консультационных пунктах</t>
  </si>
  <si>
    <t xml:space="preserve">отклонение 1,0% , увеличилось количество посещений в связи с уменьшением заболеваемости в осенне-зимний период </t>
  </si>
  <si>
    <t>отклонение 0,1%, увеличилось число обучающихся, связанное с трудовой миграцией родителей из Воткинского и Шарканского районов</t>
  </si>
  <si>
    <t>отклонение 0,2%, выбытие детей в другие населенные пункты, перевод обучающихся в коррекционные учреждения</t>
  </si>
  <si>
    <t xml:space="preserve"> отклонение 4,4%, размещение в СМИ информационных сообщений</t>
  </si>
  <si>
    <t xml:space="preserve"> отклонение 1% , отсутствие на 31.12.2023  детей в возрасте 3-7 лет в очереди на получение путевок </t>
  </si>
  <si>
    <t>отклонение 1,9%, увеличение внеплановых оповещений руководящего состава</t>
  </si>
  <si>
    <t>отклонение +1,4%, обучено на курсах гражданской защиты большего количества слушателей</t>
  </si>
  <si>
    <t xml:space="preserve"> поступление дополнительных финансовых средств на  комплектование библиотечных фондов</t>
  </si>
  <si>
    <t>1692</t>
  </si>
  <si>
    <t>отклонение 2,9%, увеличение числа посетителей связано с повышенным интересом к виртуальным проектам музея, с высокой востребованностью маршрутов промышленного туризма, а также реализацией новой государственной программы приобщения молодежи к культуре "Пушкинская карта"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</si>
</sst>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49" fontId="1" fillId="0" borderId="1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49" fontId="1" fillId="0" borderId="4" xfId="0" applyNumberFormat="1" applyFont="1" applyBorder="1" applyAlignment="1">
      <alignment horizontal="center" vertical="top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3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right" vertical="top"/>
    </xf>
    <xf numFmtId="0" fontId="1" fillId="0" borderId="5" xfId="0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vertical="top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top"/>
    </xf>
    <xf numFmtId="49" fontId="1" fillId="3" borderId="1" xfId="0" applyNumberFormat="1" applyFont="1" applyFill="1" applyBorder="1" applyAlignment="1"/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/>
    </xf>
    <xf numFmtId="3" fontId="1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top"/>
    </xf>
    <xf numFmtId="0" fontId="1" fillId="0" borderId="0" xfId="0" applyFont="1" applyAlignment="1">
      <alignment vertical="center"/>
    </xf>
    <xf numFmtId="165" fontId="1" fillId="3" borderId="1" xfId="0" applyNumberFormat="1" applyFont="1" applyFill="1" applyBorder="1" applyAlignment="1">
      <alignment horizontal="right" vertical="top" wrapText="1"/>
    </xf>
    <xf numFmtId="165" fontId="1" fillId="3" borderId="1" xfId="0" applyNumberFormat="1" applyFont="1" applyFill="1" applyBorder="1" applyAlignment="1">
      <alignment vertical="top"/>
    </xf>
    <xf numFmtId="165" fontId="1" fillId="3" borderId="1" xfId="0" applyNumberFormat="1" applyFont="1" applyFill="1" applyBorder="1" applyAlignment="1">
      <alignment horizontal="right" vertical="top"/>
    </xf>
    <xf numFmtId="49" fontId="1" fillId="0" borderId="5" xfId="0" applyNumberFormat="1" applyFont="1" applyBorder="1" applyAlignment="1">
      <alignment horizontal="center" vertical="top"/>
    </xf>
    <xf numFmtId="165" fontId="1" fillId="3" borderId="3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right" vertical="top"/>
    </xf>
    <xf numFmtId="49" fontId="1" fillId="3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165" fontId="1" fillId="3" borderId="2" xfId="0" applyNumberFormat="1" applyFont="1" applyFill="1" applyBorder="1" applyAlignment="1">
      <alignment horizontal="right" vertical="top" wrapText="1"/>
    </xf>
    <xf numFmtId="164" fontId="1" fillId="3" borderId="1" xfId="0" applyNumberFormat="1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topLeftCell="B1" zoomScale="90" zoomScaleNormal="90" workbookViewId="0">
      <selection activeCell="B1" sqref="A1:XFD1"/>
    </sheetView>
  </sheetViews>
  <sheetFormatPr defaultRowHeight="15"/>
  <cols>
    <col min="1" max="1" width="8.28515625" customWidth="1"/>
    <col min="2" max="2" width="44.7109375" customWidth="1"/>
    <col min="3" max="3" width="9" customWidth="1"/>
    <col min="4" max="4" width="17.28515625" customWidth="1"/>
    <col min="5" max="5" width="15.5703125" customWidth="1"/>
    <col min="6" max="6" width="10.5703125" customWidth="1"/>
    <col min="7" max="7" width="46.7109375" style="11" customWidth="1"/>
  </cols>
  <sheetData>
    <row r="1" spans="1:9" ht="64.900000000000006" customHeight="1">
      <c r="A1" s="1"/>
      <c r="B1" s="64" t="s">
        <v>84</v>
      </c>
      <c r="C1" s="64"/>
      <c r="D1" s="64"/>
      <c r="E1" s="64"/>
      <c r="F1" s="64"/>
      <c r="G1" s="64"/>
    </row>
    <row r="2" spans="1:9" ht="6" customHeight="1">
      <c r="A2" s="1"/>
      <c r="B2" s="7"/>
      <c r="C2" s="7"/>
      <c r="D2" s="65"/>
      <c r="E2" s="65"/>
      <c r="F2" s="7"/>
      <c r="G2" s="7"/>
      <c r="H2" s="6"/>
      <c r="I2" s="6"/>
    </row>
    <row r="3" spans="1:9" ht="110.4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85</v>
      </c>
      <c r="F3" s="2" t="s">
        <v>4</v>
      </c>
      <c r="G3" s="2" t="s">
        <v>78</v>
      </c>
    </row>
    <row r="4" spans="1:9" ht="19.899999999999999" customHeight="1">
      <c r="A4" s="8">
        <v>1</v>
      </c>
      <c r="B4" s="3"/>
      <c r="C4" s="3"/>
      <c r="D4" s="66" t="s">
        <v>5</v>
      </c>
      <c r="E4" s="67"/>
      <c r="F4" s="3"/>
      <c r="G4" s="5"/>
    </row>
    <row r="5" spans="1:9" s="17" customFormat="1" ht="49.9" customHeight="1">
      <c r="A5" s="15" t="s">
        <v>8</v>
      </c>
      <c r="B5" s="13" t="s">
        <v>35</v>
      </c>
      <c r="C5" s="16" t="s">
        <v>32</v>
      </c>
      <c r="D5" s="54">
        <f>4926+32</f>
        <v>4958</v>
      </c>
      <c r="E5" s="44">
        <f>4878+32</f>
        <v>4910</v>
      </c>
      <c r="F5" s="44">
        <f>E5-D5</f>
        <v>-48</v>
      </c>
      <c r="G5" s="14" t="s">
        <v>113</v>
      </c>
    </row>
    <row r="6" spans="1:9" s="18" customFormat="1" ht="49.9" customHeight="1">
      <c r="A6" s="15" t="s">
        <v>9</v>
      </c>
      <c r="B6" s="12" t="s">
        <v>33</v>
      </c>
      <c r="C6" s="14" t="s">
        <v>34</v>
      </c>
      <c r="D6" s="45">
        <f>779143+6061</f>
        <v>785204</v>
      </c>
      <c r="E6" s="45">
        <f>787597+5794</f>
        <v>793391</v>
      </c>
      <c r="F6" s="52" t="s">
        <v>92</v>
      </c>
      <c r="G6" s="14" t="s">
        <v>109</v>
      </c>
    </row>
    <row r="7" spans="1:9" s="20" customFormat="1" ht="52.9" customHeight="1">
      <c r="A7" s="19" t="s">
        <v>10</v>
      </c>
      <c r="B7" s="13" t="s">
        <v>36</v>
      </c>
      <c r="C7" s="16" t="s">
        <v>32</v>
      </c>
      <c r="D7" s="44">
        <v>5108</v>
      </c>
      <c r="E7" s="44">
        <v>5114</v>
      </c>
      <c r="F7" s="52" t="s">
        <v>93</v>
      </c>
      <c r="G7" s="14" t="s">
        <v>110</v>
      </c>
    </row>
    <row r="8" spans="1:9" s="20" customFormat="1" ht="51" customHeight="1">
      <c r="A8" s="19" t="s">
        <v>11</v>
      </c>
      <c r="B8" s="13" t="s">
        <v>37</v>
      </c>
      <c r="C8" s="16" t="s">
        <v>32</v>
      </c>
      <c r="D8" s="44">
        <v>6143</v>
      </c>
      <c r="E8" s="44">
        <v>6134</v>
      </c>
      <c r="F8" s="44">
        <f t="shared" ref="F8:F10" si="0">E8-D8</f>
        <v>-9</v>
      </c>
      <c r="G8" s="14" t="s">
        <v>111</v>
      </c>
    </row>
    <row r="9" spans="1:9" s="18" customFormat="1" ht="47.45" customHeight="1">
      <c r="A9" s="15" t="s">
        <v>12</v>
      </c>
      <c r="B9" s="13" t="s">
        <v>38</v>
      </c>
      <c r="C9" s="14" t="s">
        <v>32</v>
      </c>
      <c r="D9" s="45">
        <v>639</v>
      </c>
      <c r="E9" s="45">
        <v>649</v>
      </c>
      <c r="F9" s="52" t="s">
        <v>94</v>
      </c>
      <c r="G9" s="14" t="s">
        <v>101</v>
      </c>
    </row>
    <row r="10" spans="1:9" s="18" customFormat="1" ht="48" customHeight="1">
      <c r="A10" s="15" t="s">
        <v>41</v>
      </c>
      <c r="B10" s="12" t="s">
        <v>39</v>
      </c>
      <c r="C10" s="14" t="s">
        <v>40</v>
      </c>
      <c r="D10" s="45">
        <v>1129520</v>
      </c>
      <c r="E10" s="45">
        <v>1109460</v>
      </c>
      <c r="F10" s="44">
        <f t="shared" si="0"/>
        <v>-20060</v>
      </c>
      <c r="G10" s="14" t="s">
        <v>102</v>
      </c>
    </row>
    <row r="11" spans="1:9" s="18" customFormat="1" ht="51.6" customHeight="1">
      <c r="A11" s="15" t="s">
        <v>42</v>
      </c>
      <c r="B11" s="12" t="s">
        <v>83</v>
      </c>
      <c r="C11" s="14" t="s">
        <v>40</v>
      </c>
      <c r="D11" s="50">
        <f>38729+21994</f>
        <v>60723</v>
      </c>
      <c r="E11" s="50">
        <f>38588+21470</f>
        <v>60058</v>
      </c>
      <c r="F11" s="51" t="s">
        <v>88</v>
      </c>
      <c r="G11" s="53" t="s">
        <v>103</v>
      </c>
    </row>
    <row r="12" spans="1:9" s="18" customFormat="1" ht="55.15" customHeight="1">
      <c r="A12" s="15" t="s">
        <v>82</v>
      </c>
      <c r="B12" s="12" t="s">
        <v>87</v>
      </c>
      <c r="C12" s="14" t="s">
        <v>40</v>
      </c>
      <c r="D12" s="45">
        <v>439912</v>
      </c>
      <c r="E12" s="45">
        <v>433242.5</v>
      </c>
      <c r="F12" s="44">
        <v>-6669.5</v>
      </c>
      <c r="G12" s="53" t="s">
        <v>104</v>
      </c>
    </row>
    <row r="13" spans="1:9" ht="21.6" customHeight="1">
      <c r="A13" s="9" t="s">
        <v>27</v>
      </c>
      <c r="B13" s="3"/>
      <c r="C13" s="3"/>
      <c r="D13" s="68" t="s">
        <v>6</v>
      </c>
      <c r="E13" s="69"/>
      <c r="F13" s="35"/>
      <c r="G13" s="36"/>
    </row>
    <row r="14" spans="1:9" s="18" customFormat="1" ht="45.6" customHeight="1">
      <c r="A14" s="15" t="s">
        <v>13</v>
      </c>
      <c r="B14" s="10" t="s">
        <v>45</v>
      </c>
      <c r="C14" s="14" t="s">
        <v>19</v>
      </c>
      <c r="D14" s="45">
        <f>309540+55440</f>
        <v>364980</v>
      </c>
      <c r="E14" s="45">
        <f>309540+58000</f>
        <v>367540</v>
      </c>
      <c r="F14" s="30" t="s">
        <v>91</v>
      </c>
      <c r="G14" s="12" t="s">
        <v>105</v>
      </c>
    </row>
    <row r="15" spans="1:9" s="18" customFormat="1" ht="48.6" customHeight="1">
      <c r="A15" s="21" t="s">
        <v>14</v>
      </c>
      <c r="B15" s="22" t="s">
        <v>46</v>
      </c>
      <c r="C15" s="14" t="s">
        <v>19</v>
      </c>
      <c r="D15" s="45">
        <v>5000</v>
      </c>
      <c r="E15" s="45">
        <v>5976</v>
      </c>
      <c r="F15" s="30" t="s">
        <v>90</v>
      </c>
      <c r="G15" s="29" t="s">
        <v>116</v>
      </c>
    </row>
    <row r="16" spans="1:9" s="18" customFormat="1" ht="45.75" customHeight="1">
      <c r="A16" s="21" t="s">
        <v>15</v>
      </c>
      <c r="B16" s="23" t="s">
        <v>47</v>
      </c>
      <c r="C16" s="14" t="s">
        <v>19</v>
      </c>
      <c r="D16" s="45">
        <v>4000</v>
      </c>
      <c r="E16" s="45">
        <v>4000</v>
      </c>
      <c r="F16" s="46" t="s">
        <v>89</v>
      </c>
      <c r="G16" s="29"/>
    </row>
    <row r="17" spans="1:7" s="18" customFormat="1" ht="49.15" customHeight="1">
      <c r="A17" s="32" t="s">
        <v>16</v>
      </c>
      <c r="B17" s="33" t="s">
        <v>44</v>
      </c>
      <c r="C17" s="14" t="s">
        <v>19</v>
      </c>
      <c r="D17" s="34">
        <f>25+13+43</f>
        <v>81</v>
      </c>
      <c r="E17" s="34">
        <v>81</v>
      </c>
      <c r="F17" s="30" t="s">
        <v>89</v>
      </c>
      <c r="G17" s="29"/>
    </row>
    <row r="18" spans="1:7" s="18" customFormat="1" ht="35.450000000000003" customHeight="1">
      <c r="A18" s="15" t="s">
        <v>17</v>
      </c>
      <c r="B18" s="14" t="s">
        <v>63</v>
      </c>
      <c r="C18" s="14" t="s">
        <v>19</v>
      </c>
      <c r="D18" s="34">
        <f>50+150+44+117+80+120</f>
        <v>561</v>
      </c>
      <c r="E18" s="37">
        <f>50+150+44+117+80+120</f>
        <v>561</v>
      </c>
      <c r="F18" s="30" t="s">
        <v>89</v>
      </c>
      <c r="G18" s="29"/>
    </row>
    <row r="19" spans="1:7" s="18" customFormat="1" ht="106.5" customHeight="1">
      <c r="A19" s="47" t="s">
        <v>48</v>
      </c>
      <c r="B19" s="31" t="s">
        <v>66</v>
      </c>
      <c r="C19" s="14" t="s">
        <v>32</v>
      </c>
      <c r="D19" s="45">
        <v>57561</v>
      </c>
      <c r="E19" s="48">
        <f>19813+1859+27310+10271</f>
        <v>59253</v>
      </c>
      <c r="F19" s="30" t="s">
        <v>117</v>
      </c>
      <c r="G19" s="12" t="s">
        <v>118</v>
      </c>
    </row>
    <row r="20" spans="1:7" s="18" customFormat="1" ht="36" customHeight="1">
      <c r="A20" s="15" t="s">
        <v>49</v>
      </c>
      <c r="B20" s="10" t="s">
        <v>50</v>
      </c>
      <c r="C20" s="14"/>
      <c r="D20" s="34">
        <v>72</v>
      </c>
      <c r="E20" s="37">
        <v>72</v>
      </c>
      <c r="F20" s="30" t="s">
        <v>89</v>
      </c>
      <c r="G20" s="29"/>
    </row>
    <row r="21" spans="1:7" s="18" customFormat="1" ht="50.45" customHeight="1">
      <c r="A21" s="15" t="s">
        <v>80</v>
      </c>
      <c r="B21" s="10" t="s">
        <v>51</v>
      </c>
      <c r="C21" s="14" t="s">
        <v>19</v>
      </c>
      <c r="D21" s="34">
        <v>15638</v>
      </c>
      <c r="E21" s="37">
        <v>15638</v>
      </c>
      <c r="F21" s="30" t="s">
        <v>89</v>
      </c>
      <c r="G21" s="29"/>
    </row>
    <row r="22" spans="1:7" s="18" customFormat="1" ht="27" customHeight="1">
      <c r="A22" s="15" t="s">
        <v>81</v>
      </c>
      <c r="B22" s="10" t="s">
        <v>65</v>
      </c>
      <c r="C22" s="14" t="s">
        <v>32</v>
      </c>
      <c r="D22" s="34">
        <v>6300</v>
      </c>
      <c r="E22" s="34">
        <v>6238</v>
      </c>
      <c r="F22" s="30" t="s">
        <v>100</v>
      </c>
      <c r="G22" s="29" t="s">
        <v>106</v>
      </c>
    </row>
    <row r="23" spans="1:7" ht="42.6" customHeight="1">
      <c r="A23" s="9" t="s">
        <v>28</v>
      </c>
      <c r="B23" s="4"/>
      <c r="C23" s="4"/>
      <c r="D23" s="62" t="s">
        <v>7</v>
      </c>
      <c r="E23" s="63"/>
      <c r="F23" s="38"/>
      <c r="G23" s="39"/>
    </row>
    <row r="24" spans="1:7" s="18" customFormat="1" ht="37.15" customHeight="1">
      <c r="A24" s="15" t="s">
        <v>18</v>
      </c>
      <c r="B24" s="12" t="s">
        <v>52</v>
      </c>
      <c r="C24" s="14" t="s">
        <v>32</v>
      </c>
      <c r="D24" s="34">
        <v>842</v>
      </c>
      <c r="E24" s="34">
        <v>842</v>
      </c>
      <c r="F24" s="30" t="s">
        <v>89</v>
      </c>
      <c r="G24" s="29"/>
    </row>
    <row r="25" spans="1:7" s="18" customFormat="1" ht="41.45" customHeight="1">
      <c r="A25" s="15" t="s">
        <v>20</v>
      </c>
      <c r="B25" s="12" t="s">
        <v>53</v>
      </c>
      <c r="C25" s="14" t="s">
        <v>32</v>
      </c>
      <c r="D25" s="34">
        <v>303</v>
      </c>
      <c r="E25" s="34">
        <v>303</v>
      </c>
      <c r="F25" s="30" t="s">
        <v>89</v>
      </c>
      <c r="G25" s="29"/>
    </row>
    <row r="26" spans="1:7" s="18" customFormat="1" ht="37.9" customHeight="1">
      <c r="A26" s="15" t="s">
        <v>54</v>
      </c>
      <c r="B26" s="10" t="s">
        <v>55</v>
      </c>
      <c r="C26" s="14" t="s">
        <v>19</v>
      </c>
      <c r="D26" s="34">
        <v>19</v>
      </c>
      <c r="E26" s="34">
        <v>19</v>
      </c>
      <c r="F26" s="30" t="s">
        <v>89</v>
      </c>
      <c r="G26" s="29"/>
    </row>
    <row r="27" spans="1:7" ht="19.899999999999999" customHeight="1">
      <c r="A27" s="9" t="s">
        <v>29</v>
      </c>
      <c r="B27" s="4"/>
      <c r="C27" s="4"/>
      <c r="D27" s="62" t="s">
        <v>26</v>
      </c>
      <c r="E27" s="63"/>
      <c r="F27" s="38"/>
      <c r="G27" s="39"/>
    </row>
    <row r="28" spans="1:7" s="18" customFormat="1" ht="86.45" customHeight="1">
      <c r="A28" s="15" t="s">
        <v>23</v>
      </c>
      <c r="B28" s="10" t="s">
        <v>56</v>
      </c>
      <c r="C28" s="14" t="s">
        <v>19</v>
      </c>
      <c r="D28" s="46">
        <v>50</v>
      </c>
      <c r="E28" s="46">
        <v>50</v>
      </c>
      <c r="F28" s="30" t="s">
        <v>89</v>
      </c>
      <c r="G28" s="29"/>
    </row>
    <row r="29" spans="1:7" s="18" customFormat="1" ht="57.6" customHeight="1">
      <c r="A29" s="15" t="s">
        <v>21</v>
      </c>
      <c r="B29" s="10" t="s">
        <v>86</v>
      </c>
      <c r="C29" s="14" t="s">
        <v>76</v>
      </c>
      <c r="D29" s="46">
        <v>80</v>
      </c>
      <c r="E29" s="46">
        <v>80</v>
      </c>
      <c r="F29" s="30" t="s">
        <v>89</v>
      </c>
      <c r="G29" s="29"/>
    </row>
    <row r="30" spans="1:7" s="18" customFormat="1" ht="60">
      <c r="A30" s="58" t="s">
        <v>22</v>
      </c>
      <c r="B30" s="60" t="s">
        <v>57</v>
      </c>
      <c r="C30" s="14" t="s">
        <v>76</v>
      </c>
      <c r="D30" s="46">
        <v>54</v>
      </c>
      <c r="E30" s="46">
        <v>54</v>
      </c>
      <c r="F30" s="30" t="s">
        <v>89</v>
      </c>
      <c r="G30" s="29"/>
    </row>
    <row r="31" spans="1:7" s="18" customFormat="1" ht="90">
      <c r="A31" s="59"/>
      <c r="B31" s="61"/>
      <c r="C31" s="14" t="s">
        <v>77</v>
      </c>
      <c r="D31" s="46">
        <v>5</v>
      </c>
      <c r="E31" s="46">
        <v>5</v>
      </c>
      <c r="F31" s="30" t="s">
        <v>89</v>
      </c>
      <c r="G31" s="29"/>
    </row>
    <row r="32" spans="1:7" s="18" customFormat="1" ht="36.6" customHeight="1">
      <c r="A32" s="15" t="s">
        <v>31</v>
      </c>
      <c r="B32" s="12" t="s">
        <v>58</v>
      </c>
      <c r="C32" s="10" t="s">
        <v>32</v>
      </c>
      <c r="D32" s="46">
        <v>1400</v>
      </c>
      <c r="E32" s="46">
        <v>1419</v>
      </c>
      <c r="F32" s="30" t="s">
        <v>96</v>
      </c>
      <c r="G32" s="29" t="s">
        <v>115</v>
      </c>
    </row>
    <row r="33" spans="1:8" s="18" customFormat="1" ht="30">
      <c r="A33" s="15" t="s">
        <v>43</v>
      </c>
      <c r="B33" s="12" t="s">
        <v>59</v>
      </c>
      <c r="C33" s="10" t="s">
        <v>64</v>
      </c>
      <c r="D33" s="55">
        <v>100</v>
      </c>
      <c r="E33" s="55">
        <v>101</v>
      </c>
      <c r="F33" s="30" t="s">
        <v>97</v>
      </c>
      <c r="G33" s="29" t="s">
        <v>108</v>
      </c>
    </row>
    <row r="34" spans="1:8" s="18" customFormat="1" ht="64.900000000000006" customHeight="1">
      <c r="A34" s="15" t="s">
        <v>67</v>
      </c>
      <c r="B34" s="12" t="s">
        <v>70</v>
      </c>
      <c r="C34" s="24"/>
      <c r="D34" s="55">
        <v>114894</v>
      </c>
      <c r="E34" s="55">
        <v>114902</v>
      </c>
      <c r="F34" s="30"/>
      <c r="G34" s="29"/>
    </row>
    <row r="35" spans="1:8" s="18" customFormat="1" hidden="1">
      <c r="A35" s="15"/>
      <c r="B35" s="25" t="s">
        <v>24</v>
      </c>
      <c r="C35" s="24"/>
      <c r="D35" s="56"/>
      <c r="E35" s="56"/>
      <c r="F35" s="27"/>
      <c r="G35" s="28"/>
    </row>
    <row r="36" spans="1:8" s="18" customFormat="1" ht="13.5" customHeight="1">
      <c r="A36" s="15"/>
      <c r="B36" s="2" t="s">
        <v>69</v>
      </c>
      <c r="C36" s="24"/>
      <c r="D36" s="57"/>
      <c r="E36" s="57"/>
      <c r="F36" s="41"/>
      <c r="G36" s="42"/>
    </row>
    <row r="37" spans="1:8" s="18" customFormat="1" ht="36.6" customHeight="1">
      <c r="A37" s="15" t="s">
        <v>71</v>
      </c>
      <c r="B37" s="14" t="s">
        <v>30</v>
      </c>
      <c r="C37" s="14" t="s">
        <v>25</v>
      </c>
      <c r="D37" s="55">
        <v>114700</v>
      </c>
      <c r="E37" s="55">
        <v>114702</v>
      </c>
      <c r="F37" s="30" t="s">
        <v>98</v>
      </c>
      <c r="G37" s="29" t="s">
        <v>99</v>
      </c>
    </row>
    <row r="38" spans="1:8" s="18" customFormat="1" ht="30">
      <c r="A38" s="15" t="s">
        <v>72</v>
      </c>
      <c r="B38" s="14" t="s">
        <v>60</v>
      </c>
      <c r="C38" s="14" t="s">
        <v>25</v>
      </c>
      <c r="D38" s="55">
        <v>52</v>
      </c>
      <c r="E38" s="55">
        <v>53</v>
      </c>
      <c r="F38" s="30" t="s">
        <v>97</v>
      </c>
      <c r="G38" s="12" t="s">
        <v>114</v>
      </c>
    </row>
    <row r="39" spans="1:8" s="18" customFormat="1" ht="45">
      <c r="A39" s="15" t="s">
        <v>73</v>
      </c>
      <c r="B39" s="10" t="s">
        <v>61</v>
      </c>
      <c r="C39" s="14" t="s">
        <v>25</v>
      </c>
      <c r="D39" s="55">
        <v>52</v>
      </c>
      <c r="E39" s="55">
        <v>53</v>
      </c>
      <c r="F39" s="30" t="s">
        <v>97</v>
      </c>
      <c r="G39" s="29" t="s">
        <v>107</v>
      </c>
      <c r="H39" s="26"/>
    </row>
    <row r="40" spans="1:8" s="18" customFormat="1" ht="35.450000000000003" customHeight="1">
      <c r="A40" s="15" t="s">
        <v>74</v>
      </c>
      <c r="B40" s="10" t="s">
        <v>62</v>
      </c>
      <c r="C40" s="14" t="s">
        <v>25</v>
      </c>
      <c r="D40" s="55">
        <v>90</v>
      </c>
      <c r="E40" s="55">
        <v>94</v>
      </c>
      <c r="F40" s="30" t="s">
        <v>95</v>
      </c>
      <c r="G40" s="29" t="s">
        <v>112</v>
      </c>
      <c r="H40" s="26"/>
    </row>
    <row r="41" spans="1:8" ht="30.6" customHeight="1">
      <c r="A41" s="15" t="s">
        <v>75</v>
      </c>
      <c r="B41" s="49" t="s">
        <v>68</v>
      </c>
      <c r="C41" s="40" t="s">
        <v>25</v>
      </c>
      <c r="D41" s="34">
        <v>9</v>
      </c>
      <c r="E41" s="34">
        <v>9</v>
      </c>
      <c r="F41" s="44">
        <f t="shared" ref="F41" si="1">E41-D41</f>
        <v>0</v>
      </c>
      <c r="G41" s="5"/>
    </row>
    <row r="42" spans="1:8" ht="21.6" customHeight="1">
      <c r="B42" s="1" t="s">
        <v>79</v>
      </c>
    </row>
    <row r="43" spans="1:8" ht="27" customHeight="1">
      <c r="B43" s="1"/>
      <c r="C43" s="1"/>
      <c r="D43" s="1"/>
      <c r="E43" s="1"/>
      <c r="F43" s="1"/>
      <c r="G43" s="43"/>
    </row>
    <row r="44" spans="1:8">
      <c r="B44" s="1"/>
      <c r="C44" s="1"/>
      <c r="D44" s="1"/>
      <c r="E44" s="1"/>
      <c r="F44" s="1"/>
      <c r="G44" s="43"/>
    </row>
    <row r="45" spans="1:8" ht="19.149999999999999" customHeight="1">
      <c r="B45" s="1"/>
      <c r="C45" s="1"/>
      <c r="D45" s="1"/>
      <c r="E45" s="1"/>
      <c r="F45" s="1"/>
      <c r="G45" s="43"/>
    </row>
    <row r="46" spans="1:8">
      <c r="B46" s="1"/>
      <c r="C46" s="1"/>
      <c r="D46" s="1"/>
      <c r="E46" s="1"/>
      <c r="F46" s="1"/>
      <c r="G46" s="43"/>
    </row>
    <row r="47" spans="1:8" ht="22.15" customHeight="1">
      <c r="B47" s="70"/>
      <c r="C47" s="70"/>
      <c r="D47" s="70"/>
      <c r="E47" s="1"/>
      <c r="F47" s="1"/>
      <c r="G47" s="43"/>
    </row>
  </sheetData>
  <mergeCells count="9">
    <mergeCell ref="B47:D47"/>
    <mergeCell ref="A30:A31"/>
    <mergeCell ref="B30:B31"/>
    <mergeCell ref="D23:E23"/>
    <mergeCell ref="D27:E27"/>
    <mergeCell ref="B1:G1"/>
    <mergeCell ref="D2:E2"/>
    <mergeCell ref="D4:E4"/>
    <mergeCell ref="D13:E13"/>
  </mergeCells>
  <pageMargins left="0.70866141732283472" right="0.70866141732283472" top="0.55118110236220474" bottom="0.59055118110236227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user</cp:lastModifiedBy>
  <cp:lastPrinted>2024-03-01T11:15:21Z</cp:lastPrinted>
  <dcterms:created xsi:type="dcterms:W3CDTF">2016-03-21T13:05:49Z</dcterms:created>
  <dcterms:modified xsi:type="dcterms:W3CDTF">2024-03-14T11:36:41Z</dcterms:modified>
</cp:coreProperties>
</file>